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'Лист1'!$A$1:$F$49</definedName>
  </definedNames>
  <calcPr fullCalcOnLoad="1"/>
</workbook>
</file>

<file path=xl/sharedStrings.xml><?xml version="1.0" encoding="utf-8"?>
<sst xmlns="http://schemas.openxmlformats.org/spreadsheetml/2006/main" count="91" uniqueCount="89">
  <si>
    <t>Калькуляция на обслуживание многоквартирных</t>
  </si>
  <si>
    <t>Каневского района</t>
  </si>
  <si>
    <t>№ п/п</t>
  </si>
  <si>
    <t>Перечень работ</t>
  </si>
  <si>
    <t>Норма времени, согласно нормативов</t>
  </si>
  <si>
    <t>1.</t>
  </si>
  <si>
    <t>2.</t>
  </si>
  <si>
    <t>Периодичность работ согласно нормативов</t>
  </si>
  <si>
    <t>3.</t>
  </si>
  <si>
    <t>4.</t>
  </si>
  <si>
    <t>5.</t>
  </si>
  <si>
    <t>6.</t>
  </si>
  <si>
    <t>Укрепление водосточных труб, колен и воронок</t>
  </si>
  <si>
    <t>7.</t>
  </si>
  <si>
    <t>7.1</t>
  </si>
  <si>
    <t>Разборка водосточных труб, открепление труб, колен, отливов и воронок от ухватов (на 10 м трубы)</t>
  </si>
  <si>
    <t>7.1.1</t>
  </si>
  <si>
    <t>с земли или подмостей</t>
  </si>
  <si>
    <t>7.1.2</t>
  </si>
  <si>
    <t>с люлек</t>
  </si>
  <si>
    <t>Подметание полов во всех помещениях общего пользования, на 1 кв. м</t>
  </si>
  <si>
    <t>Подметание земельного участка в летний период, на 1 кв. м</t>
  </si>
  <si>
    <t>Уборка мусора на контейнерных площадках, на 1 кв. м</t>
  </si>
  <si>
    <t>Сдвижка и подметание снега при отсутствии снегопада, на 1 кв. м</t>
  </si>
  <si>
    <t>Сдвижка и подметание снега при  снегопаде, на 1 кв. м</t>
  </si>
  <si>
    <t>Очистка урн, на 1 шт.</t>
  </si>
  <si>
    <t>7.2</t>
  </si>
  <si>
    <t>Смена ухватов для водосточных труб (снятие старых и установка новых в прежние гнезда), за 1 ухват</t>
  </si>
  <si>
    <t>7.2.1</t>
  </si>
  <si>
    <t>с лесниц или подмостей, стены кирпичные</t>
  </si>
  <si>
    <t>7.2.2</t>
  </si>
  <si>
    <t>с люлек, стены кирпичные</t>
  </si>
  <si>
    <t>8.</t>
  </si>
  <si>
    <t>Расконсервирование и ремонт поливочной системы, консервация системы центрального отопления, ремонт просевшей отмостки</t>
  </si>
  <si>
    <t>8.1</t>
  </si>
  <si>
    <t>Консервация системы центрального отопления, 100 м трубопровода</t>
  </si>
  <si>
    <t>8.2</t>
  </si>
  <si>
    <t>Ремонт отмостки</t>
  </si>
  <si>
    <t>8.2.1</t>
  </si>
  <si>
    <t>Ремонт фундаментов под стенами существующих зданий (бутовый, раствор цементный), 1 куб. м</t>
  </si>
  <si>
    <t>9.</t>
  </si>
  <si>
    <t>Замена разбитых стекол окон и дверей в помещениях общего пользования, 1 м фальца</t>
  </si>
  <si>
    <t>10.</t>
  </si>
  <si>
    <t>Ремонт, регулировка, промывка, испытание, расконсирвация системы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утипление наружных водоразборных кранок и колонок, ремонт и укрепление входных дверей</t>
  </si>
  <si>
    <t>10.1</t>
  </si>
  <si>
    <t>10.1.1</t>
  </si>
  <si>
    <t>10.2</t>
  </si>
  <si>
    <t>11.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</si>
  <si>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</si>
  <si>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11.1</t>
  </si>
  <si>
    <t>Прочистка засоренных вентиляционных каналов, пробивка в каналах прочистных отверстий, удаление засорения с проверкой каналов, заделка прочистных каналов, 1 м канала</t>
  </si>
  <si>
    <t>11.2</t>
  </si>
  <si>
    <t>Проведение технических осмотров и устранение незначительных неисправностей в системах электротехнических устройств</t>
  </si>
  <si>
    <t>11.2.1</t>
  </si>
  <si>
    <t>Проверка заземления оболочки электрокабеля, 1 м кабеля</t>
  </si>
  <si>
    <t>11.2.2</t>
  </si>
  <si>
    <t>Осмотр линий электрических сетей, арматуры и электрооборудования, 1000 кв. м жилой площади</t>
  </si>
  <si>
    <t>12.</t>
  </si>
  <si>
    <t>Аварийное обслуживание</t>
  </si>
  <si>
    <t>ИТОГО:</t>
  </si>
  <si>
    <t>Ремонт, регулировка, промывка, испытание, расконсирвация системы центрального отопления</t>
  </si>
  <si>
    <t xml:space="preserve">Притирка запорной арматуры без снятия с места. Перекрытие воды. Удаление сальника и старой набивки. Очистка сальника. Набивка сальника. Установка сальника на место с завертыванием гаек. Притирка пробочного крана и клапана у вентиля. Пуск воды. - пробочный кран диаметром, мм                                                                                                                                           </t>
  </si>
  <si>
    <t>до 25</t>
  </si>
  <si>
    <t>26-50</t>
  </si>
  <si>
    <t>10.1.2</t>
  </si>
  <si>
    <t>Укрепление крючков для труби приборовцентральногоотопления. Снятие крючкас выемкойдеревянной пробки. Установка деревянной пробки в старое отверстие. Установка крючка</t>
  </si>
  <si>
    <t>- клапан вентиля диаметром, мм</t>
  </si>
  <si>
    <t>10.1.3</t>
  </si>
  <si>
    <t>Вывертывание и ввертывание радиаторной пробки. Очистка пробки и секции от старой прокладки. Прочистка и проход старой резьбы на радиаторной пробке. Постановка прокладки или уплотняющей пряди на сурике. Ввертывание пробки</t>
  </si>
  <si>
    <t>10.1.4</t>
  </si>
  <si>
    <t>Перегруппировка секций старого радиатора. Отсойдинение секций с вывертыванием радиаторных пробок. Прочистка и промывка секций. Очистка ниппелей.</t>
  </si>
  <si>
    <t>10.1.5</t>
  </si>
  <si>
    <t>Присоединение секций с ввертыванием радиаторныхтпробок и намоткой льняной пряди на сурике</t>
  </si>
  <si>
    <t>10.1.6</t>
  </si>
  <si>
    <t>Ликвидациявоздушных пробок в системе отопления. В стояке. Открытие вентиляна воздухосборнике, расположенном на чердакездания. Выпуск воздуха. Закрытие вентиля</t>
  </si>
  <si>
    <t>10.1.7</t>
  </si>
  <si>
    <t>В радиаторном блоке отвинчивание пробки, выпуск воздуха. Завинчивание пробки</t>
  </si>
  <si>
    <t>10.1.8</t>
  </si>
  <si>
    <t>Ремонт кранов регулировки у радиаторных блоков. Разборка крана. Притирка крана. Сборка и регулировка крана</t>
  </si>
  <si>
    <t>10.1.9</t>
  </si>
  <si>
    <t>Мелкий ремонт изоляции. Очистка трубы от грязи и ржавчины. Нанесение мастичной изоляции на горячую трубу двумя слоями толщиной по 3 см</t>
  </si>
  <si>
    <t>Проверка состояния и ремонт продухов в цоколях зданий</t>
  </si>
  <si>
    <t>10.3</t>
  </si>
  <si>
    <t>ремонт и укрепление входных дверей</t>
  </si>
  <si>
    <t>13.</t>
  </si>
  <si>
    <t>Дезинсекция (дератизация) мест общего пользования</t>
  </si>
  <si>
    <t>Ставка оплаты труда, руб.</t>
  </si>
  <si>
    <t>Стоимость из расчета на 1 кв. м, руб.</t>
  </si>
  <si>
    <t>жилых домов Придорожного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</si>
</sst>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wrapText="1"/>
    </xf>
    <xf numFmtId="49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vertical="top" wrapText="1"/>
    </xf>
    <xf numFmtId="2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6">
      <selection activeCell="A2" sqref="A2:F2"/>
    </sheetView>
  </sheetViews>
  <sheetFormatPr defaultColWidth="9.140625" defaultRowHeight="15"/>
  <cols>
    <col min="1" max="1" width="7.00390625" style="0" customWidth="1"/>
    <col min="2" max="2" width="50.57421875" style="0" customWidth="1"/>
    <col min="3" max="3" width="15.140625" style="0" customWidth="1"/>
    <col min="4" max="4" width="14.8515625" style="0" customWidth="1"/>
    <col min="5" max="5" width="17.57421875" style="0" customWidth="1"/>
    <col min="6" max="6" width="19.140625" style="0" customWidth="1"/>
  </cols>
  <sheetData>
    <row r="1" spans="1:6" ht="18.75">
      <c r="A1" s="19" t="s">
        <v>0</v>
      </c>
      <c r="B1" s="19"/>
      <c r="C1" s="19"/>
      <c r="D1" s="19"/>
      <c r="E1" s="19"/>
      <c r="F1" s="19"/>
    </row>
    <row r="2" spans="1:6" ht="18.75">
      <c r="A2" s="19" t="s">
        <v>88</v>
      </c>
      <c r="B2" s="19"/>
      <c r="C2" s="19"/>
      <c r="D2" s="19"/>
      <c r="E2" s="19"/>
      <c r="F2" s="19"/>
    </row>
    <row r="3" spans="1:6" ht="18.75">
      <c r="A3" s="19" t="s">
        <v>1</v>
      </c>
      <c r="B3" s="19"/>
      <c r="C3" s="19"/>
      <c r="D3" s="19"/>
      <c r="E3" s="19"/>
      <c r="F3" s="19"/>
    </row>
    <row r="5" spans="1:6" ht="63">
      <c r="A5" s="2" t="s">
        <v>2</v>
      </c>
      <c r="B5" s="2" t="s">
        <v>3</v>
      </c>
      <c r="C5" s="17" t="s">
        <v>4</v>
      </c>
      <c r="D5" s="17" t="s">
        <v>86</v>
      </c>
      <c r="E5" s="17" t="s">
        <v>7</v>
      </c>
      <c r="F5" s="17" t="s">
        <v>87</v>
      </c>
    </row>
    <row r="6" spans="1:6" ht="31.5">
      <c r="A6" s="3" t="s">
        <v>5</v>
      </c>
      <c r="B6" s="2" t="s">
        <v>20</v>
      </c>
      <c r="C6" s="3">
        <v>0.45</v>
      </c>
      <c r="D6" s="3">
        <f aca="true" t="shared" si="0" ref="D6:D11">6552/21/8/60</f>
        <v>0.65</v>
      </c>
      <c r="E6" s="3">
        <v>2</v>
      </c>
      <c r="F6" s="4">
        <f aca="true" t="shared" si="1" ref="F6:F11">D6*C6*E6</f>
        <v>0.5850000000000001</v>
      </c>
    </row>
    <row r="7" spans="1:6" ht="31.5">
      <c r="A7" s="3" t="s">
        <v>6</v>
      </c>
      <c r="B7" s="2" t="s">
        <v>21</v>
      </c>
      <c r="C7" s="3">
        <v>0.08</v>
      </c>
      <c r="D7" s="3">
        <f t="shared" si="0"/>
        <v>0.65</v>
      </c>
      <c r="E7" s="3">
        <v>2</v>
      </c>
      <c r="F7" s="4">
        <f t="shared" si="1"/>
        <v>0.10400000000000001</v>
      </c>
    </row>
    <row r="8" spans="1:6" ht="31.5">
      <c r="A8" s="5" t="s">
        <v>8</v>
      </c>
      <c r="B8" s="6" t="s">
        <v>22</v>
      </c>
      <c r="C8" s="5">
        <v>1.46</v>
      </c>
      <c r="D8" s="5">
        <f t="shared" si="0"/>
        <v>0.65</v>
      </c>
      <c r="E8" s="5">
        <v>3</v>
      </c>
      <c r="F8" s="7">
        <f t="shared" si="1"/>
        <v>2.847</v>
      </c>
    </row>
    <row r="9" spans="1:6" ht="15.75">
      <c r="A9" s="3" t="s">
        <v>9</v>
      </c>
      <c r="B9" s="2" t="s">
        <v>25</v>
      </c>
      <c r="C9" s="3">
        <v>2.34</v>
      </c>
      <c r="D9" s="3">
        <f t="shared" si="0"/>
        <v>0.65</v>
      </c>
      <c r="E9" s="3">
        <v>1</v>
      </c>
      <c r="F9" s="4">
        <f t="shared" si="1"/>
        <v>1.521</v>
      </c>
    </row>
    <row r="10" spans="1:6" ht="31.5">
      <c r="A10" s="3" t="s">
        <v>10</v>
      </c>
      <c r="B10" s="2" t="s">
        <v>23</v>
      </c>
      <c r="C10" s="3">
        <v>0.14</v>
      </c>
      <c r="D10" s="3">
        <f t="shared" si="0"/>
        <v>0.65</v>
      </c>
      <c r="E10" s="3">
        <v>3</v>
      </c>
      <c r="F10" s="4">
        <f t="shared" si="1"/>
        <v>0.273</v>
      </c>
    </row>
    <row r="11" spans="1:6" ht="31.5">
      <c r="A11" s="3" t="s">
        <v>11</v>
      </c>
      <c r="B11" s="2" t="s">
        <v>24</v>
      </c>
      <c r="C11" s="3">
        <v>0.61</v>
      </c>
      <c r="D11" s="3">
        <f t="shared" si="0"/>
        <v>0.65</v>
      </c>
      <c r="E11" s="3">
        <v>1</v>
      </c>
      <c r="F11" s="4">
        <f t="shared" si="1"/>
        <v>0.3965</v>
      </c>
    </row>
    <row r="12" spans="1:6" ht="15.75">
      <c r="A12" s="3" t="s">
        <v>13</v>
      </c>
      <c r="B12" s="2" t="s">
        <v>12</v>
      </c>
      <c r="C12" s="3"/>
      <c r="D12" s="3"/>
      <c r="E12" s="3"/>
      <c r="F12" s="4">
        <f>F13+F16</f>
        <v>0.99125</v>
      </c>
    </row>
    <row r="13" spans="1:6" ht="47.25">
      <c r="A13" s="8" t="s">
        <v>14</v>
      </c>
      <c r="B13" s="9" t="s">
        <v>15</v>
      </c>
      <c r="C13" s="3"/>
      <c r="D13" s="3"/>
      <c r="E13" s="3"/>
      <c r="F13" s="4">
        <f>F14+F15</f>
        <v>0.22425</v>
      </c>
    </row>
    <row r="14" spans="1:6" ht="15.75">
      <c r="A14" s="8" t="s">
        <v>16</v>
      </c>
      <c r="B14" s="8" t="s">
        <v>17</v>
      </c>
      <c r="C14" s="3">
        <f>0.85/10</f>
        <v>0.08499999999999999</v>
      </c>
      <c r="D14" s="3">
        <v>0.65</v>
      </c>
      <c r="E14" s="3">
        <v>1</v>
      </c>
      <c r="F14" s="4">
        <f aca="true" t="shared" si="2" ref="F14:F41">D14*C14*E14</f>
        <v>0.055249999999999994</v>
      </c>
    </row>
    <row r="15" spans="1:6" ht="15.75">
      <c r="A15" s="8" t="s">
        <v>18</v>
      </c>
      <c r="B15" s="8" t="s">
        <v>19</v>
      </c>
      <c r="C15" s="3">
        <f>2.6/10</f>
        <v>0.26</v>
      </c>
      <c r="D15" s="3">
        <v>0.65</v>
      </c>
      <c r="E15" s="3">
        <v>1</v>
      </c>
      <c r="F15" s="4">
        <f t="shared" si="2"/>
        <v>0.169</v>
      </c>
    </row>
    <row r="16" spans="1:6" ht="47.25">
      <c r="A16" s="8" t="s">
        <v>26</v>
      </c>
      <c r="B16" s="9" t="s">
        <v>27</v>
      </c>
      <c r="C16" s="3"/>
      <c r="D16" s="3"/>
      <c r="E16" s="3"/>
      <c r="F16" s="4">
        <f>F17+F18</f>
        <v>0.7669999999999999</v>
      </c>
    </row>
    <row r="17" spans="1:6" ht="15.75">
      <c r="A17" s="8" t="s">
        <v>28</v>
      </c>
      <c r="B17" s="8" t="s">
        <v>29</v>
      </c>
      <c r="C17" s="3">
        <v>0.35</v>
      </c>
      <c r="D17" s="3">
        <v>0.65</v>
      </c>
      <c r="E17" s="3">
        <v>1</v>
      </c>
      <c r="F17" s="4">
        <f t="shared" si="2"/>
        <v>0.22749999999999998</v>
      </c>
    </row>
    <row r="18" spans="1:6" ht="15.75">
      <c r="A18" s="8" t="s">
        <v>30</v>
      </c>
      <c r="B18" s="8" t="s">
        <v>31</v>
      </c>
      <c r="C18" s="3">
        <v>0.83</v>
      </c>
      <c r="D18" s="3">
        <v>0.65</v>
      </c>
      <c r="E18" s="3">
        <v>1</v>
      </c>
      <c r="F18" s="4">
        <f t="shared" si="2"/>
        <v>0.5395</v>
      </c>
    </row>
    <row r="19" spans="1:6" ht="47.25">
      <c r="A19" s="8" t="s">
        <v>32</v>
      </c>
      <c r="B19" s="9" t="s">
        <v>33</v>
      </c>
      <c r="C19" s="3"/>
      <c r="D19" s="3"/>
      <c r="E19" s="3"/>
      <c r="F19" s="4">
        <f>F20+F22</f>
        <v>2.28423</v>
      </c>
    </row>
    <row r="20" spans="1:6" ht="31.5">
      <c r="A20" s="8" t="s">
        <v>34</v>
      </c>
      <c r="B20" s="9" t="s">
        <v>35</v>
      </c>
      <c r="C20" s="3">
        <f>1.42/100</f>
        <v>0.014199999999999999</v>
      </c>
      <c r="D20" s="3">
        <v>0.65</v>
      </c>
      <c r="E20" s="3">
        <v>1</v>
      </c>
      <c r="F20" s="4">
        <f t="shared" si="2"/>
        <v>0.00923</v>
      </c>
    </row>
    <row r="21" spans="1:6" ht="15.75">
      <c r="A21" s="8" t="s">
        <v>36</v>
      </c>
      <c r="B21" s="8" t="s">
        <v>37</v>
      </c>
      <c r="C21" s="3"/>
      <c r="D21" s="3"/>
      <c r="E21" s="3"/>
      <c r="F21" s="4">
        <f>F22</f>
        <v>2.275</v>
      </c>
    </row>
    <row r="22" spans="1:8" ht="31.5">
      <c r="A22" s="10" t="s">
        <v>38</v>
      </c>
      <c r="B22" s="11" t="s">
        <v>39</v>
      </c>
      <c r="C22" s="12">
        <v>7</v>
      </c>
      <c r="D22" s="12">
        <v>0.65</v>
      </c>
      <c r="E22" s="12">
        <v>0.5</v>
      </c>
      <c r="F22" s="13">
        <f t="shared" si="2"/>
        <v>2.275</v>
      </c>
      <c r="H22" s="1"/>
    </row>
    <row r="23" spans="1:6" ht="31.5">
      <c r="A23" s="8" t="s">
        <v>40</v>
      </c>
      <c r="B23" s="9" t="s">
        <v>41</v>
      </c>
      <c r="C23" s="3">
        <v>0.23</v>
      </c>
      <c r="D23" s="3">
        <v>0.65</v>
      </c>
      <c r="E23" s="3">
        <v>1</v>
      </c>
      <c r="F23" s="4">
        <f t="shared" si="2"/>
        <v>0.14950000000000002</v>
      </c>
    </row>
    <row r="24" spans="1:6" ht="141.75">
      <c r="A24" s="8" t="s">
        <v>42</v>
      </c>
      <c r="B24" s="9" t="s">
        <v>43</v>
      </c>
      <c r="C24" s="3"/>
      <c r="D24" s="3"/>
      <c r="E24" s="3"/>
      <c r="F24" s="4">
        <f>F25+F40+F41</f>
        <v>3.5490000000000004</v>
      </c>
    </row>
    <row r="25" spans="1:6" ht="47.25">
      <c r="A25" s="8" t="s">
        <v>44</v>
      </c>
      <c r="B25" s="9" t="s">
        <v>60</v>
      </c>
      <c r="C25" s="3"/>
      <c r="D25" s="3"/>
      <c r="E25" s="3"/>
      <c r="F25" s="4">
        <f>F27+F28+F29+F30+F31+F32+F33+F34+F35+F36+F37+F38+F39</f>
        <v>2.9380000000000006</v>
      </c>
    </row>
    <row r="26" spans="1:6" ht="90.75" customHeight="1">
      <c r="A26" s="14" t="s">
        <v>45</v>
      </c>
      <c r="B26" s="15" t="s">
        <v>61</v>
      </c>
      <c r="C26" s="3"/>
      <c r="D26" s="3"/>
      <c r="E26" s="3"/>
      <c r="F26" s="4"/>
    </row>
    <row r="27" spans="1:6" ht="15.75">
      <c r="A27" s="8"/>
      <c r="B27" s="15" t="s">
        <v>62</v>
      </c>
      <c r="C27" s="3">
        <v>0.48</v>
      </c>
      <c r="D27" s="3">
        <v>0.65</v>
      </c>
      <c r="E27" s="3">
        <v>1</v>
      </c>
      <c r="F27" s="4">
        <f t="shared" si="2"/>
        <v>0.312</v>
      </c>
    </row>
    <row r="28" spans="1:6" ht="15.75">
      <c r="A28" s="8"/>
      <c r="B28" s="8" t="s">
        <v>63</v>
      </c>
      <c r="C28" s="3">
        <v>0.72</v>
      </c>
      <c r="D28" s="3">
        <v>0.65</v>
      </c>
      <c r="E28" s="3">
        <v>1</v>
      </c>
      <c r="F28" s="4">
        <f t="shared" si="2"/>
        <v>0.46799999999999997</v>
      </c>
    </row>
    <row r="29" spans="1:6" ht="15.75">
      <c r="A29" s="8"/>
      <c r="B29" s="8" t="s">
        <v>66</v>
      </c>
      <c r="C29" s="3"/>
      <c r="D29" s="3"/>
      <c r="E29" s="3"/>
      <c r="F29" s="4"/>
    </row>
    <row r="30" spans="1:6" ht="15.75">
      <c r="A30" s="8"/>
      <c r="B30" s="8" t="s">
        <v>62</v>
      </c>
      <c r="C30" s="3">
        <v>0.26</v>
      </c>
      <c r="D30" s="3">
        <v>0.65</v>
      </c>
      <c r="E30" s="3">
        <v>1</v>
      </c>
      <c r="F30" s="4">
        <f t="shared" si="2"/>
        <v>0.169</v>
      </c>
    </row>
    <row r="31" spans="1:6" ht="15.75">
      <c r="A31" s="8"/>
      <c r="B31" s="8" t="s">
        <v>63</v>
      </c>
      <c r="C31" s="3">
        <v>0.39</v>
      </c>
      <c r="D31" s="3">
        <v>0.65</v>
      </c>
      <c r="E31" s="3">
        <v>1</v>
      </c>
      <c r="F31" s="4">
        <f t="shared" si="2"/>
        <v>0.2535</v>
      </c>
    </row>
    <row r="32" spans="1:6" ht="63" customHeight="1">
      <c r="A32" s="8" t="s">
        <v>64</v>
      </c>
      <c r="B32" s="9" t="s">
        <v>65</v>
      </c>
      <c r="C32" s="3">
        <v>0.16</v>
      </c>
      <c r="D32" s="3">
        <v>0.65</v>
      </c>
      <c r="E32" s="3">
        <v>1</v>
      </c>
      <c r="F32" s="4">
        <f t="shared" si="2"/>
        <v>0.10400000000000001</v>
      </c>
    </row>
    <row r="33" spans="1:6" ht="94.5">
      <c r="A33" s="8" t="s">
        <v>67</v>
      </c>
      <c r="B33" s="9" t="s">
        <v>68</v>
      </c>
      <c r="C33" s="3">
        <v>0.31</v>
      </c>
      <c r="D33" s="3">
        <v>0.65</v>
      </c>
      <c r="E33" s="3">
        <v>1</v>
      </c>
      <c r="F33" s="4">
        <f t="shared" si="2"/>
        <v>0.2015</v>
      </c>
    </row>
    <row r="34" spans="1:6" ht="63">
      <c r="A34" s="8" t="s">
        <v>69</v>
      </c>
      <c r="B34" s="9" t="s">
        <v>70</v>
      </c>
      <c r="C34" s="3">
        <v>0.36</v>
      </c>
      <c r="D34" s="3">
        <v>0.65</v>
      </c>
      <c r="E34" s="3">
        <v>1</v>
      </c>
      <c r="F34" s="4">
        <f t="shared" si="2"/>
        <v>0.23399999999999999</v>
      </c>
    </row>
    <row r="35" spans="1:6" ht="47.25">
      <c r="A35" s="8" t="s">
        <v>71</v>
      </c>
      <c r="B35" s="9" t="s">
        <v>72</v>
      </c>
      <c r="C35" s="3">
        <v>0.26</v>
      </c>
      <c r="D35" s="3">
        <v>0.65</v>
      </c>
      <c r="E35" s="3">
        <v>1</v>
      </c>
      <c r="F35" s="4">
        <f t="shared" si="2"/>
        <v>0.169</v>
      </c>
    </row>
    <row r="36" spans="1:6" ht="78.75">
      <c r="A36" s="8" t="s">
        <v>73</v>
      </c>
      <c r="B36" s="9" t="s">
        <v>74</v>
      </c>
      <c r="C36" s="3">
        <v>0.56</v>
      </c>
      <c r="D36" s="3">
        <v>0.65</v>
      </c>
      <c r="E36" s="3">
        <v>1</v>
      </c>
      <c r="F36" s="4">
        <f t="shared" si="2"/>
        <v>0.36400000000000005</v>
      </c>
    </row>
    <row r="37" spans="1:6" ht="31.5">
      <c r="A37" s="8" t="s">
        <v>75</v>
      </c>
      <c r="B37" s="9" t="s">
        <v>76</v>
      </c>
      <c r="C37" s="3">
        <v>0.19</v>
      </c>
      <c r="D37" s="3">
        <v>0.65</v>
      </c>
      <c r="E37" s="3">
        <v>1</v>
      </c>
      <c r="F37" s="4">
        <f t="shared" si="2"/>
        <v>0.12350000000000001</v>
      </c>
    </row>
    <row r="38" spans="1:6" ht="47.25">
      <c r="A38" s="8" t="s">
        <v>77</v>
      </c>
      <c r="B38" s="9" t="s">
        <v>78</v>
      </c>
      <c r="C38" s="3">
        <v>0.5</v>
      </c>
      <c r="D38" s="3">
        <v>0.65</v>
      </c>
      <c r="E38" s="3">
        <v>1</v>
      </c>
      <c r="F38" s="4">
        <f t="shared" si="2"/>
        <v>0.325</v>
      </c>
    </row>
    <row r="39" spans="1:6" ht="63">
      <c r="A39" s="8" t="s">
        <v>79</v>
      </c>
      <c r="B39" s="9" t="s">
        <v>80</v>
      </c>
      <c r="C39" s="3">
        <v>0.33</v>
      </c>
      <c r="D39" s="3">
        <v>0.65</v>
      </c>
      <c r="E39" s="3">
        <v>1</v>
      </c>
      <c r="F39" s="4">
        <f t="shared" si="2"/>
        <v>0.21450000000000002</v>
      </c>
    </row>
    <row r="40" spans="1:6" ht="31.5">
      <c r="A40" s="8" t="s">
        <v>46</v>
      </c>
      <c r="B40" s="9" t="s">
        <v>81</v>
      </c>
      <c r="C40" s="3">
        <v>0.55</v>
      </c>
      <c r="D40" s="3">
        <v>0.65</v>
      </c>
      <c r="E40" s="3">
        <v>1</v>
      </c>
      <c r="F40" s="4">
        <f t="shared" si="2"/>
        <v>0.35750000000000004</v>
      </c>
    </row>
    <row r="41" spans="1:6" ht="15.75">
      <c r="A41" s="8" t="s">
        <v>82</v>
      </c>
      <c r="B41" s="9" t="s">
        <v>83</v>
      </c>
      <c r="C41" s="3">
        <v>0.39</v>
      </c>
      <c r="D41" s="3">
        <v>0.65</v>
      </c>
      <c r="E41" s="3">
        <v>1</v>
      </c>
      <c r="F41" s="4">
        <f t="shared" si="2"/>
        <v>0.2535</v>
      </c>
    </row>
    <row r="42" spans="1:6" ht="63">
      <c r="A42" s="8" t="s">
        <v>47</v>
      </c>
      <c r="B42" s="9" t="s">
        <v>48</v>
      </c>
      <c r="C42" s="3"/>
      <c r="D42" s="3"/>
      <c r="E42" s="3"/>
      <c r="F42" s="4">
        <f>F43+F44</f>
        <v>0.40820000000000006</v>
      </c>
    </row>
    <row r="43" spans="1:6" ht="63">
      <c r="A43" s="8" t="s">
        <v>49</v>
      </c>
      <c r="B43" s="9" t="s">
        <v>50</v>
      </c>
      <c r="C43" s="3">
        <v>0.2</v>
      </c>
      <c r="D43" s="3">
        <v>0.65</v>
      </c>
      <c r="E43" s="3">
        <v>3</v>
      </c>
      <c r="F43" s="4">
        <f>E43*D43*C43</f>
        <v>0.39000000000000007</v>
      </c>
    </row>
    <row r="44" spans="1:6" ht="47.25">
      <c r="A44" s="8" t="s">
        <v>51</v>
      </c>
      <c r="B44" s="9" t="s">
        <v>52</v>
      </c>
      <c r="C44" s="3"/>
      <c r="D44" s="3"/>
      <c r="E44" s="3"/>
      <c r="F44" s="4">
        <f>F45+F46</f>
        <v>0.0182</v>
      </c>
    </row>
    <row r="45" spans="1:6" ht="31.5">
      <c r="A45" s="8" t="s">
        <v>53</v>
      </c>
      <c r="B45" s="9" t="s">
        <v>54</v>
      </c>
      <c r="C45" s="3">
        <v>0.02</v>
      </c>
      <c r="D45" s="3">
        <v>0.65</v>
      </c>
      <c r="E45" s="3">
        <v>1</v>
      </c>
      <c r="F45" s="4">
        <f>E45*D45*C45</f>
        <v>0.013000000000000001</v>
      </c>
    </row>
    <row r="46" spans="1:6" ht="31.5">
      <c r="A46" s="8" t="s">
        <v>55</v>
      </c>
      <c r="B46" s="9" t="s">
        <v>56</v>
      </c>
      <c r="C46" s="3">
        <f>8/1000</f>
        <v>0.008</v>
      </c>
      <c r="D46" s="3">
        <v>0.65</v>
      </c>
      <c r="E46" s="3">
        <v>1</v>
      </c>
      <c r="F46" s="4">
        <f>E46*D46*C46</f>
        <v>0.005200000000000001</v>
      </c>
    </row>
    <row r="47" spans="1:6" ht="15.75">
      <c r="A47" s="8" t="s">
        <v>57</v>
      </c>
      <c r="B47" s="9" t="s">
        <v>58</v>
      </c>
      <c r="C47" s="3">
        <v>8</v>
      </c>
      <c r="D47" s="4">
        <f>6552/28478</f>
        <v>0.2300723365404874</v>
      </c>
      <c r="E47" s="3">
        <v>1</v>
      </c>
      <c r="F47" s="4">
        <f>E47*D47*C47</f>
        <v>1.8405786923238991</v>
      </c>
    </row>
    <row r="48" spans="1:6" ht="33.75" customHeight="1">
      <c r="A48" s="8" t="s">
        <v>84</v>
      </c>
      <c r="B48" s="9" t="s">
        <v>85</v>
      </c>
      <c r="C48" s="3">
        <v>2.06</v>
      </c>
      <c r="D48" s="4">
        <v>0.65</v>
      </c>
      <c r="E48" s="3">
        <v>1</v>
      </c>
      <c r="F48" s="4">
        <f>E48*D48*C48</f>
        <v>1.3390000000000002</v>
      </c>
    </row>
    <row r="49" spans="1:6" ht="15.75">
      <c r="A49" s="18" t="s">
        <v>59</v>
      </c>
      <c r="B49" s="18"/>
      <c r="C49" s="18"/>
      <c r="D49" s="18"/>
      <c r="E49" s="18"/>
      <c r="F49" s="16">
        <f>F47+F42+F23+F19+F12+F11+F10+F9+F8+F7+F6+F24+F48</f>
        <v>16.288258692323897</v>
      </c>
    </row>
  </sheetData>
  <sheetProtection/>
  <mergeCells count="4">
    <mergeCell ref="A49:E49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Яковенко А.Н.</dc:creator>
  <cp:keywords/>
  <dc:description/>
  <cp:lastModifiedBy>User</cp:lastModifiedBy>
  <cp:lastPrinted>2014-10-01T04:41:08Z</cp:lastPrinted>
  <dcterms:created xsi:type="dcterms:W3CDTF">2014-06-02T10:07:18Z</dcterms:created>
  <dcterms:modified xsi:type="dcterms:W3CDTF">2014-10-01T04:41:10Z</dcterms:modified>
  <cp:category/>
  <cp:version/>
  <cp:contentType/>
  <cp:contentStatus/>
</cp:coreProperties>
</file>